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D:\CHƯƠNG TRÌNH MTQG\DTKK, KKĐT_2025\HS trình đề xuất xây dựng NĐ\1.1. Các Phụ lục kèm ĐA\"/>
    </mc:Choice>
  </mc:AlternateContent>
  <xr:revisionPtr revIDLastSave="0" documentId="13_ncr:1_{002D2605-21E5-4479-8D1F-E3D7C9F5F06D}" xr6:coauthVersionLast="40" xr6:coauthVersionMax="40" xr10:uidLastSave="{00000000-0000-0000-0000-000000000000}"/>
  <bookViews>
    <workbookView xWindow="-120" yWindow="-120" windowWidth="20730" windowHeight="11160" xr2:uid="{00000000-000D-0000-FFFF-FFFF00000000}"/>
  </bookViews>
  <sheets>
    <sheet name="PL5. TỈNH Tổng hợp DTĐT" sheetId="1" r:id="rId1"/>
  </sheets>
  <calcPr calcId="191029"/>
</workbook>
</file>

<file path=xl/calcChain.xml><?xml version="1.0" encoding="utf-8"?>
<calcChain xmlns="http://schemas.openxmlformats.org/spreadsheetml/2006/main">
  <c r="H76" i="1" l="1"/>
  <c r="E76" i="1"/>
  <c r="G75" i="1"/>
  <c r="F75" i="1"/>
  <c r="D75" i="1"/>
  <c r="C75" i="1"/>
  <c r="H74" i="1"/>
  <c r="E74" i="1"/>
  <c r="G73" i="1"/>
  <c r="F73" i="1"/>
  <c r="D73" i="1"/>
  <c r="C73" i="1"/>
  <c r="H71" i="1"/>
  <c r="E71" i="1"/>
  <c r="G70" i="1"/>
  <c r="F70" i="1"/>
  <c r="D70" i="1"/>
  <c r="C70" i="1"/>
  <c r="H69" i="1"/>
  <c r="E69" i="1"/>
  <c r="G68" i="1"/>
  <c r="F68" i="1"/>
  <c r="D68" i="1"/>
  <c r="C68" i="1"/>
  <c r="H67" i="1"/>
  <c r="E67" i="1"/>
  <c r="G66" i="1"/>
  <c r="F66" i="1"/>
  <c r="D66" i="1"/>
  <c r="C66" i="1"/>
  <c r="H65" i="1"/>
  <c r="E65" i="1"/>
  <c r="H64" i="1"/>
  <c r="E64" i="1"/>
  <c r="G63" i="1"/>
  <c r="F63" i="1"/>
  <c r="D63" i="1"/>
  <c r="C63" i="1"/>
  <c r="H62" i="1"/>
  <c r="E62" i="1"/>
  <c r="G61" i="1"/>
  <c r="F61" i="1"/>
  <c r="D61" i="1"/>
  <c r="C61" i="1"/>
  <c r="H60" i="1"/>
  <c r="E60" i="1"/>
  <c r="G59" i="1"/>
  <c r="F59" i="1"/>
  <c r="D59" i="1"/>
  <c r="C59" i="1"/>
  <c r="H58" i="1"/>
  <c r="E58" i="1"/>
  <c r="G57" i="1"/>
  <c r="F57" i="1"/>
  <c r="D57" i="1"/>
  <c r="C57" i="1"/>
  <c r="H56" i="1"/>
  <c r="E56" i="1"/>
  <c r="H55" i="1"/>
  <c r="E55" i="1"/>
  <c r="H54" i="1"/>
  <c r="E54" i="1"/>
  <c r="H53" i="1"/>
  <c r="E53" i="1"/>
  <c r="H52" i="1"/>
  <c r="E52" i="1"/>
  <c r="G51" i="1"/>
  <c r="F51" i="1"/>
  <c r="D51" i="1"/>
  <c r="C51" i="1"/>
  <c r="H50" i="1"/>
  <c r="E50" i="1"/>
  <c r="D49" i="1"/>
  <c r="C49" i="1"/>
  <c r="H48" i="1"/>
  <c r="E48" i="1"/>
  <c r="H47" i="1"/>
  <c r="E47" i="1"/>
  <c r="H46" i="1"/>
  <c r="E46" i="1"/>
  <c r="H45" i="1"/>
  <c r="E45" i="1"/>
  <c r="G44" i="1"/>
  <c r="F44" i="1"/>
  <c r="D44" i="1"/>
  <c r="C44" i="1"/>
  <c r="G41" i="1"/>
  <c r="F41" i="1"/>
  <c r="H40" i="1"/>
  <c r="E40" i="1"/>
  <c r="G39" i="1"/>
  <c r="F39" i="1"/>
  <c r="D39" i="1"/>
  <c r="C39" i="1"/>
  <c r="H38" i="1"/>
  <c r="E38" i="1"/>
  <c r="H37" i="1"/>
  <c r="E37" i="1"/>
  <c r="H36" i="1"/>
  <c r="E36" i="1"/>
  <c r="G35" i="1"/>
  <c r="F35" i="1"/>
  <c r="D35" i="1"/>
  <c r="C35" i="1"/>
  <c r="H34" i="1"/>
  <c r="E34" i="1"/>
  <c r="G33" i="1"/>
  <c r="F33" i="1"/>
  <c r="D33" i="1"/>
  <c r="C33" i="1"/>
  <c r="H32" i="1"/>
  <c r="E32" i="1"/>
  <c r="H31" i="1"/>
  <c r="E31" i="1"/>
  <c r="G30" i="1"/>
  <c r="F30" i="1"/>
  <c r="D30" i="1"/>
  <c r="C30" i="1"/>
  <c r="H29" i="1"/>
  <c r="E29" i="1"/>
  <c r="G28" i="1"/>
  <c r="F28" i="1"/>
  <c r="D28" i="1"/>
  <c r="C28" i="1"/>
  <c r="H27" i="1"/>
  <c r="E27" i="1"/>
  <c r="H26" i="1"/>
  <c r="E26" i="1"/>
  <c r="G25" i="1"/>
  <c r="F25" i="1"/>
  <c r="D25" i="1"/>
  <c r="C25" i="1"/>
  <c r="H24" i="1"/>
  <c r="E24" i="1"/>
  <c r="G23" i="1"/>
  <c r="F23" i="1"/>
  <c r="D23" i="1"/>
  <c r="C23" i="1"/>
  <c r="H22" i="1"/>
  <c r="E22" i="1"/>
  <c r="H21" i="1"/>
  <c r="E21" i="1"/>
  <c r="G20" i="1"/>
  <c r="F20" i="1"/>
  <c r="D20" i="1"/>
  <c r="E20" i="1" s="1"/>
  <c r="C20" i="1"/>
  <c r="H19" i="1"/>
  <c r="E19" i="1"/>
  <c r="G18" i="1"/>
  <c r="F18" i="1"/>
  <c r="D18" i="1"/>
  <c r="C18" i="1"/>
  <c r="H17" i="1"/>
  <c r="E17" i="1"/>
  <c r="H16" i="1"/>
  <c r="E16" i="1"/>
  <c r="G15" i="1"/>
  <c r="F15" i="1"/>
  <c r="D15" i="1"/>
  <c r="C15" i="1"/>
  <c r="H14" i="1"/>
  <c r="E14" i="1"/>
  <c r="G13" i="1"/>
  <c r="F13" i="1"/>
  <c r="D13" i="1"/>
  <c r="C13" i="1"/>
  <c r="H12" i="1"/>
  <c r="E12" i="1"/>
  <c r="G11" i="1"/>
  <c r="F11" i="1"/>
  <c r="D11" i="1"/>
  <c r="C11" i="1"/>
  <c r="H10" i="1"/>
  <c r="E10" i="1"/>
  <c r="H9" i="1"/>
  <c r="E9" i="1"/>
  <c r="G8" i="1"/>
  <c r="F8" i="1"/>
  <c r="D8" i="1"/>
  <c r="C8" i="1"/>
  <c r="H25" i="1" l="1"/>
  <c r="E30" i="1"/>
  <c r="E39" i="1"/>
  <c r="H13" i="1"/>
  <c r="E35" i="1"/>
  <c r="H39" i="1"/>
  <c r="I39" i="1" s="1"/>
  <c r="F7" i="1"/>
  <c r="C7" i="1"/>
  <c r="E15" i="1"/>
  <c r="E23" i="1"/>
  <c r="H28" i="1"/>
  <c r="H8" i="1"/>
  <c r="H11" i="1"/>
  <c r="E25" i="1"/>
  <c r="I25" i="1" s="1"/>
  <c r="H30" i="1"/>
  <c r="I30" i="1" s="1"/>
  <c r="H33" i="1"/>
  <c r="E18" i="1"/>
  <c r="E13" i="1"/>
  <c r="H20" i="1"/>
  <c r="I20" i="1" s="1"/>
  <c r="H23" i="1"/>
  <c r="E33" i="1"/>
  <c r="E8" i="1"/>
  <c r="E11" i="1"/>
  <c r="H15" i="1"/>
  <c r="I15" i="1" s="1"/>
  <c r="H18" i="1"/>
  <c r="E28" i="1"/>
  <c r="H35" i="1"/>
  <c r="I35" i="1" s="1"/>
  <c r="D7" i="1"/>
  <c r="G7" i="1"/>
  <c r="I28" i="1" l="1"/>
  <c r="I33" i="1"/>
  <c r="I18" i="1"/>
  <c r="I13" i="1"/>
  <c r="I8" i="1"/>
  <c r="I23" i="1"/>
  <c r="I11" i="1"/>
</calcChain>
</file>

<file path=xl/sharedStrings.xml><?xml version="1.0" encoding="utf-8"?>
<sst xmlns="http://schemas.openxmlformats.org/spreadsheetml/2006/main" count="95" uniqueCount="65">
  <si>
    <t>TT</t>
  </si>
  <si>
    <t>Tên Tỉnh</t>
  </si>
  <si>
    <t>Tỷ lệ hộ nghèo DTTS tại thời điểm 31/12/2019</t>
  </si>
  <si>
    <t xml:space="preserve">Tăng giảm tỷ lệ nghèo (+ Tăng; - là giảm)
</t>
  </si>
  <si>
    <t>Tổng số hộ DTTS sinh sống tại xã khu vực III và Thôn ĐBKK tại xã KV I, II</t>
  </si>
  <si>
    <t xml:space="preserve"> Tổng số hộ nghèo DTTS</t>
  </si>
  <si>
    <t>Tỷ lệ hộ nghèo DTTS (%)</t>
  </si>
  <si>
    <t>Tổng số hộ DTTS sinh sống tại xã khu vực III và Thôn ĐBKK</t>
  </si>
  <si>
    <t>Tổng số hộ nghèo DTTS</t>
  </si>
  <si>
    <t>A</t>
  </si>
  <si>
    <t>B</t>
  </si>
  <si>
    <t>7=(6)-(3)</t>
  </si>
  <si>
    <t>I</t>
  </si>
  <si>
    <t>CẢ NƯỚC 
(13 dân tộc kk đặc thù 
của 12 tỉnh)</t>
  </si>
  <si>
    <t>Dân tộc Cống</t>
  </si>
  <si>
    <t>Lai Châu</t>
  </si>
  <si>
    <t>Điện Biên</t>
  </si>
  <si>
    <t>Dân tộc Mảng</t>
  </si>
  <si>
    <t>Dân tộc Lự</t>
  </si>
  <si>
    <t>Dân tộc Si La</t>
  </si>
  <si>
    <t>Dân tộc La Ha</t>
  </si>
  <si>
    <t>Sơn La</t>
  </si>
  <si>
    <t>Dân tộc Lô Lô</t>
  </si>
  <si>
    <t>Hà Giang</t>
  </si>
  <si>
    <t>Cao Bằng</t>
  </si>
  <si>
    <t>Dân tộc Cờ Lao</t>
  </si>
  <si>
    <t>Dân tộc Bố Y</t>
  </si>
  <si>
    <t>Lào Cai</t>
  </si>
  <si>
    <t>Dân tộc Pu Péo</t>
  </si>
  <si>
    <t>Dân tộc Pà Thẻn</t>
  </si>
  <si>
    <t>Tuyên Quang</t>
  </si>
  <si>
    <t>Dân tộc Ơ Đu</t>
  </si>
  <si>
    <t>Nghệ An</t>
  </si>
  <si>
    <t>Dân tộc Chứt</t>
  </si>
  <si>
    <t>Quảng Bình</t>
  </si>
  <si>
    <t>Hà Tĩnh</t>
  </si>
  <si>
    <t>Đắk Lắk</t>
  </si>
  <si>
    <t>Rơ Măm</t>
  </si>
  <si>
    <t>Kon Tum</t>
  </si>
  <si>
    <t>Brâu*</t>
  </si>
  <si>
    <t xml:space="preserve">Dân tộc Brâu sống tập trung ở xã khu vực 1 (xã Bờ Y), 
không thuộc phạm vi quy định của QĐ 39 nên không phải là DT đặc thù </t>
  </si>
  <si>
    <t>II</t>
  </si>
  <si>
    <t>SỐ LIỆU 
CỦA TỪNG TỈNH</t>
  </si>
  <si>
    <t>LAI CHÂU</t>
  </si>
  <si>
    <t>SƠN LA</t>
  </si>
  <si>
    <t>HÀ GIANG</t>
  </si>
  <si>
    <t>NGHỆ AN</t>
  </si>
  <si>
    <t>QUẢNG BÌNH</t>
  </si>
  <si>
    <t>CAO BẰNG</t>
  </si>
  <si>
    <t>ĐIỆN BIÊN</t>
  </si>
  <si>
    <t>LÀO CAI</t>
  </si>
  <si>
    <t>TUYÊN QUANG</t>
  </si>
  <si>
    <t>KON TUM *</t>
  </si>
  <si>
    <t>Dân tộc Rơ Măm</t>
  </si>
  <si>
    <t>Dân tộc Brâu *</t>
  </si>
  <si>
    <t>HÀ TĨNH</t>
  </si>
  <si>
    <t>ĐĂK LẮK*</t>
  </si>
  <si>
    <t xml:space="preserve">Ghi chú: </t>
  </si>
  <si>
    <t>* Kon Tum: theo rà soát báo cáo năm 2021 thì được UBDT thẩm định (Tại tờ trình 891 ngày 6/7/2021) có 02 dân tộc ĐT trong đó có dân tộc BRâu; CV số 85/UBDT-DTTS ngày  18/01/2024 cũng có 02 DT Rơ Măm và Brâu. Tuy nhiên DT Brâu sinh sống tại 1 xã biên giới khu vực I nếu theo QĐ 39 (xã KV III và thôn ĐBKK) thì BRâu không thuộc đối tượng rà soát đối với DT đặc thù mà chỉ là DT rất ít người</t>
  </si>
  <si>
    <t>* ĐĂK LẮK không thuộc DS các tỉnh có DT đặc thù (TDA 9.1) giai đoạn 2021-2025</t>
  </si>
  <si>
    <t>Cơ bản các tỉnh gửi báo cáo chậm nhiều so với thời hạn (lần 1 là 15/4/2024; gia hạn lần 2: 15/5/2024): An Giang (28/6); Đắk Lắk (đính chính báo cáo gửi ngày 22/7); Kon Tum (27/5 đính chính số liệu 6/6); Bình Phước (31/5); Quảng Nam (27/5); Bình Định (28/5); Hà Tĩnh (05/6); ;  Số liệu các tỉnh gửi về phải điều chỉnh lại do danh sách dân tộc KK không khớp với Danh sách đã được Ủy ban Dân tộc thẩm định năm 2021. Đắk Lắk: gửi báo cáo ngày 27/6 tuy nhiên số liệu báo cáo chưa chính xác do không có DT M'Nông mà lại có Bru Vân Kiều, mà Bru Vân Kiều lại không có trong DS DTKK được UBDT thẩm định năm 2019; đến 22/7/2024, Ban Dân tộc đã đính chính số liệu và nội dung báo cáo. Kon Tum thiếu tổng hợp số liệu các dân tộc của toàn tỉnh mà mới chỉ ở cấp huyện, xã....</t>
  </si>
  <si>
    <t>Trong Biểu tổng kết Quyết định 39, cơ bản các số liệu báo cáo đến 31/12/2019 của các tỉnh không khớp với số liệu năm 2019 đã gửi UBDT đã thẩm định. Nên Ban soạn thảo giữ nguyên số liệu của năm 2019 theo Tờ trình 891/TTr-UBDT ngày 06/7/2021</t>
  </si>
  <si>
    <t>PHỤ LỤC SỐ 07</t>
  </si>
  <si>
    <t>Tỷ lệ hộ nghèo DTTS tại thời điểm 30/11/2024</t>
  </si>
  <si>
    <r>
      <t xml:space="preserve">Thực trạng hộ nghèo của các dân tộc có khó khăn 
đặc thù đến thời điểm 30/11/2024
</t>
    </r>
    <r>
      <rPr>
        <i/>
        <sz val="14"/>
        <rFont val="Times New Roman"/>
        <family val="1"/>
      </rPr>
      <t>(Kèm theo Báo cáo tổng kết, đánh giá thực hiện 
Quyết định số 39/2020/QĐ-TTg ngày 31/12/2020)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</si>
</sst>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 _₫_-;\-* #,##0\ _₫_-;_-* &quot;-&quot;??\ _₫_-;_-@_-"/>
  </numFmts>
  <fonts count="15"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sz val="14"/>
      <name val="Times New Roman"/>
      <family val="1"/>
    </font>
    <font>
      <sz val="11"/>
      <name val="Times New Roman"/>
      <family val="1"/>
    </font>
    <font>
      <sz val="9"/>
      <name val="Times New Roman"/>
      <family val="1"/>
    </font>
    <font>
      <b/>
      <sz val="9"/>
      <name val="Times New Roman"/>
      <family val="1"/>
    </font>
    <font>
      <sz val="12"/>
      <color theme="1"/>
      <name val="Times New Roman"/>
      <family val="2"/>
    </font>
    <font>
      <sz val="11"/>
      <color indexed="8"/>
      <name val="Calibri"/>
      <family val="2"/>
    </font>
    <font>
      <sz val="10"/>
      <color indexed="8"/>
      <name val="Arial"/>
      <family val="2"/>
    </font>
    <font>
      <sz val="12"/>
      <name val="Times New Roman"/>
      <family val="1"/>
    </font>
    <font>
      <sz val="11"/>
      <color theme="1"/>
      <name val="Calibri"/>
      <family val="2"/>
      <charset val="163"/>
      <scheme val="minor"/>
    </font>
    <font>
      <b/>
      <sz val="14"/>
      <name val="Times New Roman"/>
      <family val="1"/>
    </font>
    <font>
      <i/>
      <sz val="14"/>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43" fontId="1"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0" fontId="8" fillId="0" borderId="0"/>
    <xf numFmtId="0" fontId="10" fillId="0" borderId="0" applyFill="0" applyProtection="0"/>
    <xf numFmtId="0" fontId="11" fillId="0" borderId="0"/>
    <xf numFmtId="0" fontId="11" fillId="0" borderId="0"/>
    <xf numFmtId="0" fontId="11" fillId="0" borderId="0"/>
    <xf numFmtId="0" fontId="8" fillId="0" borderId="0"/>
    <xf numFmtId="0" fontId="12" fillId="0" borderId="0"/>
    <xf numFmtId="0" fontId="12" fillId="0" borderId="0"/>
  </cellStyleXfs>
  <cellXfs count="65">
    <xf numFmtId="0" fontId="0" fillId="0" borderId="0" xfId="0"/>
    <xf numFmtId="0" fontId="2" fillId="2" borderId="2" xfId="0" applyFont="1" applyFill="1" applyBorder="1" applyAlignment="1">
      <alignment vertical="center" wrapText="1"/>
    </xf>
    <xf numFmtId="165" fontId="2" fillId="2" borderId="2" xfId="1" applyNumberFormat="1" applyFont="1" applyFill="1" applyBorder="1" applyAlignment="1">
      <alignment horizontal="right" vertical="center" wrapText="1"/>
    </xf>
    <xf numFmtId="0" fontId="2"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0" fontId="2" fillId="2" borderId="2" xfId="0" applyFont="1" applyFill="1" applyBorder="1" applyAlignment="1">
      <alignment vertical="center"/>
    </xf>
    <xf numFmtId="0" fontId="2" fillId="2" borderId="0" xfId="0" applyFont="1" applyFill="1" applyAlignment="1">
      <alignment vertical="center"/>
    </xf>
    <xf numFmtId="0" fontId="6" fillId="2" borderId="0" xfId="0" applyFont="1" applyFill="1"/>
    <xf numFmtId="0" fontId="6" fillId="2" borderId="0" xfId="0" applyFont="1" applyFill="1" applyBorder="1"/>
    <xf numFmtId="0" fontId="2" fillId="2" borderId="0" xfId="0" applyFont="1" applyFill="1" applyAlignment="1">
      <alignment horizontal="center" vertical="center" wrapText="1"/>
    </xf>
    <xf numFmtId="0" fontId="2" fillId="2" borderId="0" xfId="0" applyFont="1" applyFill="1" applyAlignment="1">
      <alignment vertical="center" wrapText="1"/>
    </xf>
    <xf numFmtId="164" fontId="2" fillId="2" borderId="0" xfId="2" applyNumberFormat="1" applyFont="1" applyFill="1" applyAlignment="1">
      <alignment horizontal="center"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164" fontId="2" fillId="2" borderId="2" xfId="2" applyNumberFormat="1" applyFont="1" applyFill="1" applyBorder="1" applyAlignment="1">
      <alignment horizontal="center" vertical="center" wrapText="1"/>
    </xf>
    <xf numFmtId="0" fontId="5" fillId="2" borderId="0" xfId="0" applyFont="1" applyFill="1"/>
    <xf numFmtId="164" fontId="2" fillId="2" borderId="2" xfId="2" applyNumberFormat="1" applyFont="1" applyFill="1" applyBorder="1" applyAlignment="1">
      <alignment horizontal="right" vertical="center" wrapText="1"/>
    </xf>
    <xf numFmtId="9" fontId="2" fillId="2" borderId="2" xfId="2" applyFont="1" applyFill="1" applyBorder="1" applyAlignment="1">
      <alignment vertical="center"/>
    </xf>
    <xf numFmtId="0" fontId="3" fillId="2" borderId="2" xfId="0" applyFont="1" applyFill="1" applyBorder="1" applyAlignment="1">
      <alignment horizontal="center" vertical="center"/>
    </xf>
    <xf numFmtId="165" fontId="3" fillId="2" borderId="2" xfId="1" applyNumberFormat="1" applyFont="1" applyFill="1" applyBorder="1" applyAlignment="1">
      <alignment horizontal="right" vertical="center" wrapText="1"/>
    </xf>
    <xf numFmtId="164" fontId="3" fillId="2" borderId="2" xfId="2" applyNumberFormat="1" applyFont="1" applyFill="1" applyBorder="1" applyAlignment="1">
      <alignment horizontal="right" vertical="center" wrapText="1"/>
    </xf>
    <xf numFmtId="164" fontId="3" fillId="2" borderId="2" xfId="2" applyNumberFormat="1" applyFont="1" applyFill="1" applyBorder="1" applyAlignment="1">
      <alignment vertical="center"/>
    </xf>
    <xf numFmtId="165" fontId="3" fillId="2" borderId="2" xfId="1" applyNumberFormat="1" applyFont="1" applyFill="1" applyBorder="1" applyAlignment="1">
      <alignment horizontal="right" vertical="center"/>
    </xf>
    <xf numFmtId="3" fontId="2" fillId="2" borderId="2" xfId="0" applyNumberFormat="1" applyFont="1" applyFill="1" applyBorder="1" applyAlignment="1">
      <alignment vertical="center"/>
    </xf>
    <xf numFmtId="166" fontId="2" fillId="2" borderId="2" xfId="1" applyNumberFormat="1" applyFont="1" applyFill="1" applyBorder="1" applyAlignment="1" applyProtection="1">
      <alignment vertical="center" wrapText="1"/>
      <protection locked="0"/>
    </xf>
    <xf numFmtId="166" fontId="3" fillId="2" borderId="2" xfId="1" applyNumberFormat="1" applyFont="1" applyFill="1" applyBorder="1" applyAlignment="1" applyProtection="1">
      <alignment horizontal="center" vertical="center" wrapText="1"/>
      <protection locked="0"/>
    </xf>
    <xf numFmtId="166" fontId="3" fillId="2" borderId="2" xfId="1" applyNumberFormat="1" applyFont="1" applyFill="1" applyBorder="1" applyAlignment="1" applyProtection="1">
      <alignment vertical="center" wrapText="1"/>
      <protection locked="0"/>
    </xf>
    <xf numFmtId="165" fontId="5" fillId="2" borderId="2" xfId="1" applyNumberFormat="1" applyFont="1" applyFill="1" applyBorder="1" applyAlignment="1">
      <alignment horizontal="center" vertical="center" wrapText="1"/>
    </xf>
    <xf numFmtId="10" fontId="3" fillId="2" borderId="2" xfId="2" applyNumberFormat="1" applyFont="1" applyFill="1" applyBorder="1" applyAlignment="1">
      <alignmen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9" fontId="3" fillId="2" borderId="2" xfId="2" applyFont="1" applyFill="1" applyBorder="1" applyAlignment="1">
      <alignment vertical="center"/>
    </xf>
    <xf numFmtId="4" fontId="3" fillId="2" borderId="2" xfId="0" applyNumberFormat="1" applyFont="1" applyFill="1" applyBorder="1" applyAlignment="1">
      <alignment vertical="center"/>
    </xf>
    <xf numFmtId="3" fontId="3" fillId="2" borderId="2" xfId="0" applyNumberFormat="1" applyFont="1" applyFill="1" applyBorder="1" applyAlignment="1">
      <alignment vertical="center"/>
    </xf>
    <xf numFmtId="165" fontId="2" fillId="2" borderId="2" xfId="1" applyNumberFormat="1" applyFont="1" applyFill="1" applyBorder="1" applyAlignment="1">
      <alignment horizontal="right" vertical="center"/>
    </xf>
    <xf numFmtId="164" fontId="2" fillId="2" borderId="2" xfId="2" applyNumberFormat="1" applyFont="1" applyFill="1" applyBorder="1" applyAlignment="1">
      <alignment horizontal="right" vertical="center"/>
    </xf>
    <xf numFmtId="166" fontId="2" fillId="2" borderId="2" xfId="1" applyNumberFormat="1" applyFont="1" applyFill="1" applyBorder="1" applyAlignment="1" applyProtection="1">
      <alignment horizontal="center" vertical="center" wrapText="1"/>
      <protection locked="0"/>
    </xf>
    <xf numFmtId="164" fontId="2" fillId="2" borderId="2" xfId="2" quotePrefix="1" applyNumberFormat="1" applyFont="1" applyFill="1" applyBorder="1" applyAlignment="1">
      <alignment horizontal="right" vertical="center" wrapText="1"/>
    </xf>
    <xf numFmtId="0" fontId="6" fillId="2" borderId="0" xfId="0" applyFont="1" applyFill="1" applyBorder="1" applyAlignment="1">
      <alignment horizontal="center"/>
    </xf>
    <xf numFmtId="0" fontId="7" fillId="2" borderId="0" xfId="0" applyFont="1" applyFill="1" applyBorder="1" applyAlignment="1"/>
    <xf numFmtId="3" fontId="5" fillId="2" borderId="0" xfId="3" applyNumberFormat="1" applyFont="1" applyFill="1" applyBorder="1" applyAlignment="1">
      <alignment horizontal="right" vertical="center" wrapText="1"/>
    </xf>
    <xf numFmtId="164" fontId="3" fillId="2" borderId="0" xfId="2" applyNumberFormat="1" applyFont="1" applyFill="1" applyBorder="1" applyAlignment="1">
      <alignment horizontal="center" vertical="center" wrapText="1"/>
    </xf>
    <xf numFmtId="0" fontId="6" fillId="2" borderId="0" xfId="0" applyFont="1" applyFill="1" applyAlignment="1">
      <alignment horizontal="justify" vertical="center"/>
    </xf>
    <xf numFmtId="0" fontId="6" fillId="2" borderId="0" xfId="0" applyFont="1" applyFill="1" applyAlignment="1">
      <alignment horizontal="center"/>
    </xf>
    <xf numFmtId="0" fontId="6" fillId="2" borderId="0" xfId="0" applyFont="1" applyFill="1" applyAlignment="1"/>
    <xf numFmtId="3" fontId="6" fillId="2" borderId="0" xfId="0" applyNumberFormat="1" applyFont="1" applyFill="1" applyAlignment="1">
      <alignment horizontal="right"/>
    </xf>
    <xf numFmtId="164" fontId="7" fillId="2" borderId="0" xfId="2" applyNumberFormat="1" applyFont="1" applyFill="1" applyAlignment="1">
      <alignment horizontal="center"/>
    </xf>
    <xf numFmtId="164" fontId="6" fillId="2" borderId="0" xfId="2" applyNumberFormat="1" applyFont="1" applyFill="1"/>
    <xf numFmtId="0" fontId="7" fillId="2" borderId="2" xfId="0" quotePrefix="1" applyFont="1" applyFill="1" applyBorder="1" applyAlignment="1">
      <alignment horizontal="center" vertical="center" wrapText="1"/>
    </xf>
    <xf numFmtId="0" fontId="4" fillId="2" borderId="0" xfId="0" applyFont="1" applyFill="1"/>
    <xf numFmtId="0" fontId="4" fillId="2" borderId="0" xfId="0" applyFont="1" applyFill="1" applyAlignment="1">
      <alignment vertical="center"/>
    </xf>
    <xf numFmtId="0" fontId="13" fillId="2" borderId="0" xfId="0" applyFont="1" applyFill="1" applyBorder="1" applyAlignment="1">
      <alignment horizontal="center"/>
    </xf>
    <xf numFmtId="0" fontId="6" fillId="2" borderId="0" xfId="0" applyFont="1" applyFill="1" applyAlignment="1">
      <alignment horizontal="justify" vertical="center"/>
    </xf>
    <xf numFmtId="0" fontId="13" fillId="2" borderId="0" xfId="0" applyFont="1" applyFill="1" applyAlignment="1">
      <alignment horizontal="center" vertical="center" wrapText="1"/>
    </xf>
    <xf numFmtId="0" fontId="4"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65" fontId="3" fillId="2" borderId="4" xfId="1" applyNumberFormat="1" applyFont="1" applyFill="1" applyBorder="1" applyAlignment="1">
      <alignment horizontal="center" vertical="center" wrapText="1"/>
    </xf>
    <xf numFmtId="165" fontId="3" fillId="2" borderId="5" xfId="1" applyNumberFormat="1" applyFont="1" applyFill="1" applyBorder="1" applyAlignment="1">
      <alignment horizontal="center" vertical="center" wrapText="1"/>
    </xf>
    <xf numFmtId="165" fontId="3" fillId="2" borderId="6" xfId="1"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justify" vertical="center" wrapText="1"/>
    </xf>
  </cellXfs>
  <cellStyles count="15">
    <cellStyle name="Comma" xfId="1" builtinId="3"/>
    <cellStyle name="Comma 14" xfId="4" xr:uid="{00000000-0005-0000-0000-000001000000}"/>
    <cellStyle name="Comma 2" xfId="5" xr:uid="{00000000-0005-0000-0000-000002000000}"/>
    <cellStyle name="Comma 2 3" xfId="6" xr:uid="{00000000-0005-0000-0000-000003000000}"/>
    <cellStyle name="Normal" xfId="0" builtinId="0"/>
    <cellStyle name="Normal 2" xfId="7" xr:uid="{00000000-0005-0000-0000-000005000000}"/>
    <cellStyle name="Normal 2 2" xfId="8" xr:uid="{00000000-0005-0000-0000-000006000000}"/>
    <cellStyle name="Normal 2 2 2" xfId="9" xr:uid="{00000000-0005-0000-0000-000007000000}"/>
    <cellStyle name="Normal 3" xfId="10" xr:uid="{00000000-0005-0000-0000-000008000000}"/>
    <cellStyle name="Normal 3 2" xfId="11" xr:uid="{00000000-0005-0000-0000-000009000000}"/>
    <cellStyle name="Normal 4" xfId="12" xr:uid="{00000000-0005-0000-0000-00000A000000}"/>
    <cellStyle name="Normal 5" xfId="3" xr:uid="{00000000-0005-0000-0000-00000B000000}"/>
    <cellStyle name="Normal 8" xfId="13" xr:uid="{00000000-0005-0000-0000-00000C000000}"/>
    <cellStyle name="Normal 9 2" xfId="14" xr:uid="{00000000-0005-0000-0000-00000D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297180</xdr:colOff>
      <xdr:row>2</xdr:row>
      <xdr:rowOff>7620</xdr:rowOff>
    </xdr:from>
    <xdr:to>
      <xdr:col>5</xdr:col>
      <xdr:colOff>312420</xdr:colOff>
      <xdr:row>2</xdr:row>
      <xdr:rowOff>7620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2766060" y="929640"/>
          <a:ext cx="13411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K81"/>
  <sheetViews>
    <sheetView tabSelected="1" topLeftCell="A4" zoomScaleNormal="100" workbookViewId="0">
      <selection activeCell="G5" sqref="G5"/>
    </sheetView>
  </sheetViews>
  <sheetFormatPr defaultColWidth="9.140625" defaultRowHeight="12" x14ac:dyDescent="0.2"/>
  <cols>
    <col min="1" max="1" width="4.28515625" style="45" customWidth="1"/>
    <col min="2" max="2" width="22" style="46" customWidth="1"/>
    <col min="3" max="4" width="9.7109375" style="47" customWidth="1"/>
    <col min="5" max="5" width="9.7109375" style="48" customWidth="1"/>
    <col min="6" max="7" width="9.7109375" style="9" customWidth="1"/>
    <col min="8" max="8" width="9.7109375" style="49" customWidth="1"/>
    <col min="9" max="9" width="11" style="10" customWidth="1"/>
    <col min="10" max="167" width="9.28515625" style="9" bestFit="1" customWidth="1"/>
    <col min="168" max="16384" width="9.140625" style="9"/>
  </cols>
  <sheetData>
    <row r="1" spans="1:9" s="51" customFormat="1" ht="18.75" customHeight="1" x14ac:dyDescent="0.3">
      <c r="A1" s="53" t="s">
        <v>62</v>
      </c>
      <c r="B1" s="53"/>
      <c r="C1" s="53"/>
      <c r="D1" s="53"/>
      <c r="E1" s="53"/>
      <c r="F1" s="53"/>
      <c r="G1" s="53"/>
      <c r="H1" s="53"/>
      <c r="I1" s="53"/>
    </row>
    <row r="2" spans="1:9" s="52" customFormat="1" ht="55.5" customHeight="1" x14ac:dyDescent="0.25">
      <c r="A2" s="55" t="s">
        <v>64</v>
      </c>
      <c r="B2" s="56"/>
      <c r="C2" s="56"/>
      <c r="D2" s="56"/>
      <c r="E2" s="56"/>
      <c r="F2" s="56"/>
      <c r="G2" s="56"/>
      <c r="H2" s="56"/>
      <c r="I2" s="56"/>
    </row>
    <row r="3" spans="1:9" s="6" customFormat="1" ht="12.6" customHeight="1" x14ac:dyDescent="0.25">
      <c r="A3" s="11"/>
      <c r="B3" s="12"/>
      <c r="C3" s="11"/>
      <c r="D3" s="11"/>
      <c r="E3" s="13"/>
      <c r="F3" s="11"/>
      <c r="G3" s="11"/>
      <c r="H3" s="13"/>
      <c r="I3" s="5"/>
    </row>
    <row r="4" spans="1:9" ht="33" customHeight="1" x14ac:dyDescent="0.2">
      <c r="A4" s="57" t="s">
        <v>0</v>
      </c>
      <c r="B4" s="59" t="s">
        <v>1</v>
      </c>
      <c r="C4" s="59" t="s">
        <v>2</v>
      </c>
      <c r="D4" s="59"/>
      <c r="E4" s="59"/>
      <c r="F4" s="59" t="s">
        <v>63</v>
      </c>
      <c r="G4" s="59"/>
      <c r="H4" s="59"/>
      <c r="I4" s="57" t="s">
        <v>3</v>
      </c>
    </row>
    <row r="5" spans="1:9" ht="109.15" customHeight="1" x14ac:dyDescent="0.2">
      <c r="A5" s="58"/>
      <c r="B5" s="59"/>
      <c r="C5" s="15" t="s">
        <v>4</v>
      </c>
      <c r="D5" s="15" t="s">
        <v>5</v>
      </c>
      <c r="E5" s="16" t="s">
        <v>6</v>
      </c>
      <c r="F5" s="15" t="s">
        <v>7</v>
      </c>
      <c r="G5" s="15" t="s">
        <v>8</v>
      </c>
      <c r="H5" s="16" t="s">
        <v>6</v>
      </c>
      <c r="I5" s="58"/>
    </row>
    <row r="6" spans="1:9" s="17" customFormat="1" ht="17.25" customHeight="1" x14ac:dyDescent="0.25">
      <c r="A6" s="14" t="s">
        <v>9</v>
      </c>
      <c r="B6" s="14" t="s">
        <v>10</v>
      </c>
      <c r="C6" s="14">
        <v>1</v>
      </c>
      <c r="D6" s="14">
        <v>2</v>
      </c>
      <c r="E6" s="14">
        <v>3</v>
      </c>
      <c r="F6" s="14">
        <v>4</v>
      </c>
      <c r="G6" s="14">
        <v>5</v>
      </c>
      <c r="H6" s="14">
        <v>6</v>
      </c>
      <c r="I6" s="50" t="s">
        <v>11</v>
      </c>
    </row>
    <row r="7" spans="1:9" s="8" customFormat="1" ht="63.75" customHeight="1" x14ac:dyDescent="0.25">
      <c r="A7" s="3" t="s">
        <v>12</v>
      </c>
      <c r="B7" s="14" t="s">
        <v>13</v>
      </c>
      <c r="C7" s="2">
        <f>C8+C11+C13+C15+C18+C20+C23+C25+C28+C30+C33+C35+C39+C41</f>
        <v>9520</v>
      </c>
      <c r="D7" s="2">
        <f>D8+D11+D13+D15+D18+D20+D23+D25+D28+D30+D33+D35+D39+D41</f>
        <v>4228</v>
      </c>
      <c r="E7" s="18"/>
      <c r="F7" s="2">
        <f>F8+F11+F13+F15+F18+F20+F23+F25+F28+F30+F33+F35+F39+F41</f>
        <v>9390</v>
      </c>
      <c r="G7" s="2">
        <f>G8+G11+G13+G15+G18+G20+G23+G25+G28+G30+G33+G35+G39+G41</f>
        <v>3733</v>
      </c>
      <c r="H7" s="18"/>
      <c r="I7" s="7"/>
    </row>
    <row r="8" spans="1:9" s="8" customFormat="1" ht="22.5" customHeight="1" x14ac:dyDescent="0.25">
      <c r="A8" s="14">
        <v>1</v>
      </c>
      <c r="B8" s="1" t="s">
        <v>14</v>
      </c>
      <c r="C8" s="2">
        <f>SUM(C9:C10)</f>
        <v>561</v>
      </c>
      <c r="D8" s="2">
        <f>SUM(D9:D10)</f>
        <v>206</v>
      </c>
      <c r="E8" s="18">
        <f>D8/C8</f>
        <v>0.36720142602495542</v>
      </c>
      <c r="F8" s="2">
        <f>SUM(F9:F10)</f>
        <v>618</v>
      </c>
      <c r="G8" s="2">
        <f>SUM(G9:G10)</f>
        <v>235</v>
      </c>
      <c r="H8" s="18">
        <f>G8/F8</f>
        <v>0.38025889967637538</v>
      </c>
      <c r="I8" s="19">
        <f>H8-E8</f>
        <v>1.305747365141996E-2</v>
      </c>
    </row>
    <row r="9" spans="1:9" s="6" customFormat="1" ht="22.5" customHeight="1" x14ac:dyDescent="0.25">
      <c r="A9" s="20"/>
      <c r="B9" s="4" t="s">
        <v>15</v>
      </c>
      <c r="C9" s="21">
        <v>341</v>
      </c>
      <c r="D9" s="21">
        <v>67</v>
      </c>
      <c r="E9" s="22">
        <f t="shared" ref="E9:E10" si="0">D9/C9</f>
        <v>0.19648093841642228</v>
      </c>
      <c r="F9" s="21">
        <v>373</v>
      </c>
      <c r="G9" s="21">
        <v>135</v>
      </c>
      <c r="H9" s="22">
        <f>G9/F9</f>
        <v>0.36193029490616624</v>
      </c>
      <c r="I9" s="23"/>
    </row>
    <row r="10" spans="1:9" s="6" customFormat="1" ht="22.5" customHeight="1" x14ac:dyDescent="0.25">
      <c r="A10" s="20"/>
      <c r="B10" s="4" t="s">
        <v>16</v>
      </c>
      <c r="C10" s="24">
        <v>220</v>
      </c>
      <c r="D10" s="24">
        <v>139</v>
      </c>
      <c r="E10" s="22">
        <f t="shared" si="0"/>
        <v>0.63181818181818183</v>
      </c>
      <c r="F10" s="24">
        <v>245</v>
      </c>
      <c r="G10" s="24">
        <v>100</v>
      </c>
      <c r="H10" s="22">
        <f t="shared" ref="H10:H17" si="1">G10/F10</f>
        <v>0.40816326530612246</v>
      </c>
      <c r="I10" s="4"/>
    </row>
    <row r="11" spans="1:9" s="8" customFormat="1" ht="22.5" customHeight="1" x14ac:dyDescent="0.25">
      <c r="A11" s="14">
        <v>2</v>
      </c>
      <c r="B11" s="25" t="s">
        <v>17</v>
      </c>
      <c r="C11" s="2">
        <f>C12</f>
        <v>984</v>
      </c>
      <c r="D11" s="2">
        <f>D12</f>
        <v>561</v>
      </c>
      <c r="E11" s="18">
        <f>D11/C11</f>
        <v>0.57012195121951215</v>
      </c>
      <c r="F11" s="2">
        <f>F12</f>
        <v>1010</v>
      </c>
      <c r="G11" s="2">
        <f>G12</f>
        <v>636</v>
      </c>
      <c r="H11" s="18">
        <f t="shared" si="1"/>
        <v>0.62970297029702971</v>
      </c>
      <c r="I11" s="19">
        <f>H11-E11</f>
        <v>5.9581019077517561E-2</v>
      </c>
    </row>
    <row r="12" spans="1:9" s="6" customFormat="1" ht="22.5" customHeight="1" x14ac:dyDescent="0.25">
      <c r="A12" s="20"/>
      <c r="B12" s="4" t="s">
        <v>15</v>
      </c>
      <c r="C12" s="21">
        <v>984</v>
      </c>
      <c r="D12" s="21">
        <v>561</v>
      </c>
      <c r="E12" s="22">
        <f t="shared" ref="E12:E40" si="2">D12/C12</f>
        <v>0.57012195121951215</v>
      </c>
      <c r="F12" s="21">
        <v>1010</v>
      </c>
      <c r="G12" s="21">
        <v>636</v>
      </c>
      <c r="H12" s="22">
        <f t="shared" si="1"/>
        <v>0.62970297029702971</v>
      </c>
      <c r="I12" s="4"/>
    </row>
    <row r="13" spans="1:9" s="8" customFormat="1" ht="22.5" customHeight="1" x14ac:dyDescent="0.25">
      <c r="A13" s="14">
        <v>3</v>
      </c>
      <c r="B13" s="1" t="s">
        <v>18</v>
      </c>
      <c r="C13" s="2">
        <f>C14</f>
        <v>956</v>
      </c>
      <c r="D13" s="2">
        <f>D14</f>
        <v>119</v>
      </c>
      <c r="E13" s="18">
        <f>D13/C13</f>
        <v>0.12447698744769875</v>
      </c>
      <c r="F13" s="2">
        <f>F14</f>
        <v>392</v>
      </c>
      <c r="G13" s="2">
        <f>G14</f>
        <v>95</v>
      </c>
      <c r="H13" s="18">
        <f t="shared" si="1"/>
        <v>0.2423469387755102</v>
      </c>
      <c r="I13" s="19">
        <f>H13-E13</f>
        <v>0.11786995132781145</v>
      </c>
    </row>
    <row r="14" spans="1:9" s="6" customFormat="1" ht="22.5" customHeight="1" x14ac:dyDescent="0.25">
      <c r="A14" s="20"/>
      <c r="B14" s="4" t="s">
        <v>15</v>
      </c>
      <c r="C14" s="21">
        <v>956</v>
      </c>
      <c r="D14" s="21">
        <v>119</v>
      </c>
      <c r="E14" s="22">
        <f t="shared" si="2"/>
        <v>0.12447698744769875</v>
      </c>
      <c r="F14" s="21">
        <v>392</v>
      </c>
      <c r="G14" s="21">
        <v>95</v>
      </c>
      <c r="H14" s="22">
        <f t="shared" si="1"/>
        <v>0.2423469387755102</v>
      </c>
      <c r="I14" s="4"/>
    </row>
    <row r="15" spans="1:9" s="8" customFormat="1" ht="22.5" customHeight="1" x14ac:dyDescent="0.25">
      <c r="A15" s="14">
        <v>4</v>
      </c>
      <c r="B15" s="25" t="s">
        <v>19</v>
      </c>
      <c r="C15" s="2">
        <f>SUM(C16:C17)</f>
        <v>203</v>
      </c>
      <c r="D15" s="2">
        <f>SUM(D16:D17)</f>
        <v>66</v>
      </c>
      <c r="E15" s="18">
        <f>D15/C15</f>
        <v>0.3251231527093596</v>
      </c>
      <c r="F15" s="2">
        <f>SUM(F16:F17)</f>
        <v>240</v>
      </c>
      <c r="G15" s="2">
        <f>SUM(G16:G17)</f>
        <v>90</v>
      </c>
      <c r="H15" s="18">
        <f t="shared" si="1"/>
        <v>0.375</v>
      </c>
      <c r="I15" s="19">
        <f>H15-E15</f>
        <v>4.9876847290640403E-2</v>
      </c>
    </row>
    <row r="16" spans="1:9" s="6" customFormat="1" ht="22.5" customHeight="1" x14ac:dyDescent="0.25">
      <c r="A16" s="20"/>
      <c r="B16" s="4" t="s">
        <v>15</v>
      </c>
      <c r="C16" s="21">
        <v>152</v>
      </c>
      <c r="D16" s="21">
        <v>18</v>
      </c>
      <c r="E16" s="22">
        <f>D16/C16</f>
        <v>0.11842105263157894</v>
      </c>
      <c r="F16" s="21">
        <v>177</v>
      </c>
      <c r="G16" s="21">
        <v>53</v>
      </c>
      <c r="H16" s="22">
        <f t="shared" si="1"/>
        <v>0.29943502824858759</v>
      </c>
      <c r="I16" s="4"/>
    </row>
    <row r="17" spans="1:9" s="6" customFormat="1" ht="22.5" customHeight="1" x14ac:dyDescent="0.25">
      <c r="A17" s="20"/>
      <c r="B17" s="4" t="s">
        <v>16</v>
      </c>
      <c r="C17" s="24">
        <v>51</v>
      </c>
      <c r="D17" s="24">
        <v>48</v>
      </c>
      <c r="E17" s="22">
        <f t="shared" ref="E17" si="3">D17/C17</f>
        <v>0.94117647058823528</v>
      </c>
      <c r="F17" s="24">
        <v>63</v>
      </c>
      <c r="G17" s="24">
        <v>37</v>
      </c>
      <c r="H17" s="22">
        <f t="shared" si="1"/>
        <v>0.58730158730158732</v>
      </c>
      <c r="I17" s="4"/>
    </row>
    <row r="18" spans="1:9" s="8" customFormat="1" ht="22.5" customHeight="1" x14ac:dyDescent="0.25">
      <c r="A18" s="14">
        <v>5</v>
      </c>
      <c r="B18" s="7" t="s">
        <v>20</v>
      </c>
      <c r="C18" s="2">
        <f>C19</f>
        <v>1948</v>
      </c>
      <c r="D18" s="2">
        <f>D19</f>
        <v>990</v>
      </c>
      <c r="E18" s="18">
        <f>D18/C18</f>
        <v>0.50821355236139631</v>
      </c>
      <c r="F18" s="2">
        <f>F19</f>
        <v>2209</v>
      </c>
      <c r="G18" s="2">
        <f>G19</f>
        <v>554</v>
      </c>
      <c r="H18" s="18">
        <f>G18/F18</f>
        <v>0.25079221367134452</v>
      </c>
      <c r="I18" s="19">
        <f>H18-E18</f>
        <v>-0.25742133869005179</v>
      </c>
    </row>
    <row r="19" spans="1:9" s="6" customFormat="1" ht="22.5" customHeight="1" x14ac:dyDescent="0.25">
      <c r="A19" s="20"/>
      <c r="B19" s="4" t="s">
        <v>21</v>
      </c>
      <c r="C19" s="24">
        <v>1948</v>
      </c>
      <c r="D19" s="24">
        <v>990</v>
      </c>
      <c r="E19" s="22">
        <f t="shared" si="2"/>
        <v>0.50821355236139631</v>
      </c>
      <c r="F19" s="24">
        <v>2209</v>
      </c>
      <c r="G19" s="24">
        <v>554</v>
      </c>
      <c r="H19" s="22">
        <f>G19/F19</f>
        <v>0.25079221367134452</v>
      </c>
      <c r="I19" s="4"/>
    </row>
    <row r="20" spans="1:9" s="8" customFormat="1" ht="22.5" customHeight="1" x14ac:dyDescent="0.25">
      <c r="A20" s="14">
        <v>6</v>
      </c>
      <c r="B20" s="26" t="s">
        <v>22</v>
      </c>
      <c r="C20" s="2">
        <f>SUM(C21:C22)</f>
        <v>933</v>
      </c>
      <c r="D20" s="2">
        <f>SUM(D21:D22)</f>
        <v>391</v>
      </c>
      <c r="E20" s="18">
        <f>D20/C20</f>
        <v>0.41907824222936763</v>
      </c>
      <c r="F20" s="2">
        <f>SUM(F21:F22)</f>
        <v>882</v>
      </c>
      <c r="G20" s="2">
        <f>SUM(G21:G22)</f>
        <v>400</v>
      </c>
      <c r="H20" s="18">
        <f>G20/F20</f>
        <v>0.45351473922902497</v>
      </c>
      <c r="I20" s="19">
        <f>H20-E20</f>
        <v>3.443649699965734E-2</v>
      </c>
    </row>
    <row r="21" spans="1:9" s="6" customFormat="1" ht="22.5" customHeight="1" x14ac:dyDescent="0.25">
      <c r="A21" s="27"/>
      <c r="B21" s="28" t="s">
        <v>23</v>
      </c>
      <c r="C21" s="21">
        <v>399</v>
      </c>
      <c r="D21" s="21">
        <v>94</v>
      </c>
      <c r="E21" s="22">
        <f t="shared" si="2"/>
        <v>0.23558897243107768</v>
      </c>
      <c r="F21" s="21">
        <v>314</v>
      </c>
      <c r="G21" s="21">
        <v>58</v>
      </c>
      <c r="H21" s="22">
        <f>G21/F21</f>
        <v>0.18471337579617833</v>
      </c>
      <c r="I21" s="4"/>
    </row>
    <row r="22" spans="1:9" s="6" customFormat="1" ht="22.5" customHeight="1" x14ac:dyDescent="0.25">
      <c r="A22" s="20"/>
      <c r="B22" s="4" t="s">
        <v>24</v>
      </c>
      <c r="C22" s="24">
        <v>534</v>
      </c>
      <c r="D22" s="24">
        <v>297</v>
      </c>
      <c r="E22" s="22">
        <f t="shared" si="2"/>
        <v>0.5561797752808989</v>
      </c>
      <c r="F22" s="24">
        <v>568</v>
      </c>
      <c r="G22" s="24">
        <v>342</v>
      </c>
      <c r="H22" s="22">
        <f t="shared" ref="H22:H24" si="4">G22/F22</f>
        <v>0.602112676056338</v>
      </c>
      <c r="I22" s="4"/>
    </row>
    <row r="23" spans="1:9" s="8" customFormat="1" ht="22.5" customHeight="1" x14ac:dyDescent="0.25">
      <c r="A23" s="14">
        <v>7</v>
      </c>
      <c r="B23" s="26" t="s">
        <v>25</v>
      </c>
      <c r="C23" s="2">
        <f>C24</f>
        <v>505</v>
      </c>
      <c r="D23" s="2">
        <f>D24</f>
        <v>266</v>
      </c>
      <c r="E23" s="18">
        <f>D23/C23</f>
        <v>0.52673267326732676</v>
      </c>
      <c r="F23" s="2">
        <f>F24</f>
        <v>515</v>
      </c>
      <c r="G23" s="2">
        <f>G24</f>
        <v>324</v>
      </c>
      <c r="H23" s="18">
        <f>G23/F23</f>
        <v>0.62912621359223297</v>
      </c>
      <c r="I23" s="19">
        <f>H23-E23</f>
        <v>0.10239354032490622</v>
      </c>
    </row>
    <row r="24" spans="1:9" s="6" customFormat="1" ht="22.5" customHeight="1" x14ac:dyDescent="0.25">
      <c r="A24" s="27"/>
      <c r="B24" s="28" t="s">
        <v>23</v>
      </c>
      <c r="C24" s="21">
        <v>505</v>
      </c>
      <c r="D24" s="21">
        <v>266</v>
      </c>
      <c r="E24" s="22">
        <f t="shared" si="2"/>
        <v>0.52673267326732676</v>
      </c>
      <c r="F24" s="21">
        <v>515</v>
      </c>
      <c r="G24" s="21">
        <v>324</v>
      </c>
      <c r="H24" s="22">
        <f t="shared" si="4"/>
        <v>0.62912621359223297</v>
      </c>
      <c r="I24" s="4"/>
    </row>
    <row r="25" spans="1:9" s="8" customFormat="1" ht="22.5" customHeight="1" x14ac:dyDescent="0.25">
      <c r="A25" s="14">
        <v>8</v>
      </c>
      <c r="B25" s="26" t="s">
        <v>26</v>
      </c>
      <c r="C25" s="2">
        <f>SUM(C26:C27)</f>
        <v>306</v>
      </c>
      <c r="D25" s="2">
        <f>SUM(D26:D27)</f>
        <v>62</v>
      </c>
      <c r="E25" s="18">
        <f>D25/C25</f>
        <v>0.20261437908496732</v>
      </c>
      <c r="F25" s="2">
        <f>SUM(F26:F27)</f>
        <v>361</v>
      </c>
      <c r="G25" s="2">
        <f>SUM(G26:G27)</f>
        <v>93</v>
      </c>
      <c r="H25" s="18">
        <f>G25/F25</f>
        <v>0.25761772853185594</v>
      </c>
      <c r="I25" s="19">
        <f>H25-E25</f>
        <v>5.5003349446888616E-2</v>
      </c>
    </row>
    <row r="26" spans="1:9" s="6" customFormat="1" ht="22.5" customHeight="1" x14ac:dyDescent="0.25">
      <c r="A26" s="27"/>
      <c r="B26" s="28" t="s">
        <v>23</v>
      </c>
      <c r="C26" s="21">
        <v>57</v>
      </c>
      <c r="D26" s="21">
        <v>7</v>
      </c>
      <c r="E26" s="22">
        <f t="shared" si="2"/>
        <v>0.12280701754385964</v>
      </c>
      <c r="F26" s="29">
        <v>74</v>
      </c>
      <c r="G26" s="29">
        <v>12</v>
      </c>
      <c r="H26" s="22">
        <f t="shared" ref="H26:H40" si="5">G26/F26</f>
        <v>0.16216216216216217</v>
      </c>
      <c r="I26" s="4"/>
    </row>
    <row r="27" spans="1:9" s="6" customFormat="1" ht="22.5" customHeight="1" x14ac:dyDescent="0.25">
      <c r="A27" s="20"/>
      <c r="B27" s="4" t="s">
        <v>27</v>
      </c>
      <c r="C27" s="21">
        <v>249</v>
      </c>
      <c r="D27" s="21">
        <v>55</v>
      </c>
      <c r="E27" s="22">
        <f t="shared" si="2"/>
        <v>0.22088353413654618</v>
      </c>
      <c r="F27" s="24">
        <v>287</v>
      </c>
      <c r="G27" s="24">
        <v>81</v>
      </c>
      <c r="H27" s="22">
        <f t="shared" si="5"/>
        <v>0.28222996515679444</v>
      </c>
      <c r="I27" s="4"/>
    </row>
    <row r="28" spans="1:9" s="8" customFormat="1" ht="22.5" customHeight="1" x14ac:dyDescent="0.25">
      <c r="A28" s="14">
        <v>9</v>
      </c>
      <c r="B28" s="26" t="s">
        <v>28</v>
      </c>
      <c r="C28" s="2">
        <f>C29</f>
        <v>169</v>
      </c>
      <c r="D28" s="2">
        <f>D29</f>
        <v>37</v>
      </c>
      <c r="E28" s="18">
        <f>D28/C28</f>
        <v>0.21893491124260356</v>
      </c>
      <c r="F28" s="2">
        <f>F29</f>
        <v>170</v>
      </c>
      <c r="G28" s="2">
        <f>G29</f>
        <v>42</v>
      </c>
      <c r="H28" s="18">
        <f>G28/F28</f>
        <v>0.24705882352941178</v>
      </c>
      <c r="I28" s="19">
        <f>H28-E28</f>
        <v>2.8123912286808217E-2</v>
      </c>
    </row>
    <row r="29" spans="1:9" s="6" customFormat="1" ht="22.5" customHeight="1" x14ac:dyDescent="0.25">
      <c r="A29" s="27"/>
      <c r="B29" s="28" t="s">
        <v>23</v>
      </c>
      <c r="C29" s="21">
        <v>169</v>
      </c>
      <c r="D29" s="21">
        <v>37</v>
      </c>
      <c r="E29" s="22">
        <f t="shared" si="2"/>
        <v>0.21893491124260356</v>
      </c>
      <c r="F29" s="21">
        <v>170</v>
      </c>
      <c r="G29" s="21">
        <v>42</v>
      </c>
      <c r="H29" s="22">
        <f t="shared" si="5"/>
        <v>0.24705882352941178</v>
      </c>
      <c r="I29" s="4"/>
    </row>
    <row r="30" spans="1:9" s="8" customFormat="1" ht="22.5" customHeight="1" x14ac:dyDescent="0.25">
      <c r="A30" s="14">
        <v>10</v>
      </c>
      <c r="B30" s="26" t="s">
        <v>29</v>
      </c>
      <c r="C30" s="2">
        <f>SUM(C31:C32)</f>
        <v>1165</v>
      </c>
      <c r="D30" s="2">
        <f>SUM(D31:D32)</f>
        <v>414</v>
      </c>
      <c r="E30" s="18">
        <f>D30/C30</f>
        <v>0.35536480686695276</v>
      </c>
      <c r="F30" s="2">
        <f>SUM(F31:F32)</f>
        <v>1060</v>
      </c>
      <c r="G30" s="2">
        <f>SUM(G31:G32)</f>
        <v>331</v>
      </c>
      <c r="H30" s="18">
        <f>G30/F30</f>
        <v>0.31226415094339621</v>
      </c>
      <c r="I30" s="19">
        <f>H30-E30</f>
        <v>-4.3100655923556552E-2</v>
      </c>
    </row>
    <row r="31" spans="1:9" s="6" customFormat="1" ht="22.5" customHeight="1" x14ac:dyDescent="0.25">
      <c r="A31" s="27"/>
      <c r="B31" s="28" t="s">
        <v>23</v>
      </c>
      <c r="C31" s="21">
        <v>969</v>
      </c>
      <c r="D31" s="21">
        <v>294</v>
      </c>
      <c r="E31" s="22">
        <f t="shared" si="2"/>
        <v>0.30340557275541796</v>
      </c>
      <c r="F31" s="21">
        <v>937</v>
      </c>
      <c r="G31" s="21">
        <v>283</v>
      </c>
      <c r="H31" s="22">
        <f t="shared" si="5"/>
        <v>0.30202774813233724</v>
      </c>
      <c r="I31" s="4"/>
    </row>
    <row r="32" spans="1:9" s="6" customFormat="1" ht="19.5" customHeight="1" x14ac:dyDescent="0.25">
      <c r="A32" s="20"/>
      <c r="B32" s="4" t="s">
        <v>30</v>
      </c>
      <c r="C32" s="24">
        <v>196</v>
      </c>
      <c r="D32" s="24">
        <v>120</v>
      </c>
      <c r="E32" s="22">
        <f t="shared" si="2"/>
        <v>0.61224489795918369</v>
      </c>
      <c r="F32" s="24">
        <v>123</v>
      </c>
      <c r="G32" s="24">
        <v>48</v>
      </c>
      <c r="H32" s="22">
        <f t="shared" si="5"/>
        <v>0.3902439024390244</v>
      </c>
      <c r="I32" s="30"/>
    </row>
    <row r="33" spans="1:9" s="8" customFormat="1" ht="22.5" customHeight="1" x14ac:dyDescent="0.25">
      <c r="A33" s="14">
        <v>11</v>
      </c>
      <c r="B33" s="1" t="s">
        <v>31</v>
      </c>
      <c r="C33" s="2">
        <f>C34</f>
        <v>104</v>
      </c>
      <c r="D33" s="2">
        <f>D34</f>
        <v>49</v>
      </c>
      <c r="E33" s="18">
        <f>D33/C33</f>
        <v>0.47115384615384615</v>
      </c>
      <c r="F33" s="2">
        <f>F34</f>
        <v>114</v>
      </c>
      <c r="G33" s="2">
        <f>G34</f>
        <v>57</v>
      </c>
      <c r="H33" s="18">
        <f>G33/F33</f>
        <v>0.5</v>
      </c>
      <c r="I33" s="19">
        <f>H33-E33</f>
        <v>2.8846153846153855E-2</v>
      </c>
    </row>
    <row r="34" spans="1:9" s="6" customFormat="1" ht="22.5" customHeight="1" x14ac:dyDescent="0.25">
      <c r="A34" s="31"/>
      <c r="B34" s="32" t="s">
        <v>32</v>
      </c>
      <c r="C34" s="21">
        <v>104</v>
      </c>
      <c r="D34" s="21">
        <v>49</v>
      </c>
      <c r="E34" s="22">
        <f t="shared" si="2"/>
        <v>0.47115384615384615</v>
      </c>
      <c r="F34" s="21">
        <v>114</v>
      </c>
      <c r="G34" s="21">
        <v>57</v>
      </c>
      <c r="H34" s="22">
        <f t="shared" si="5"/>
        <v>0.5</v>
      </c>
      <c r="I34" s="33"/>
    </row>
    <row r="35" spans="1:9" s="8" customFormat="1" ht="22.5" customHeight="1" x14ac:dyDescent="0.25">
      <c r="A35" s="14">
        <v>12</v>
      </c>
      <c r="B35" s="1" t="s">
        <v>33</v>
      </c>
      <c r="C35" s="2">
        <f>SUM(C36:C38)</f>
        <v>1552</v>
      </c>
      <c r="D35" s="2">
        <f>SUM(D36:D38)</f>
        <v>1034</v>
      </c>
      <c r="E35" s="18">
        <f>D35/C35</f>
        <v>0.66623711340206182</v>
      </c>
      <c r="F35" s="2">
        <f>SUM(F36:F38)</f>
        <v>1662</v>
      </c>
      <c r="G35" s="2">
        <f>SUM(G36:G38)</f>
        <v>845</v>
      </c>
      <c r="H35" s="18">
        <f t="shared" si="5"/>
        <v>0.50842358604091453</v>
      </c>
      <c r="I35" s="19">
        <f>H35-E35</f>
        <v>-0.15781352736114729</v>
      </c>
    </row>
    <row r="36" spans="1:9" s="6" customFormat="1" ht="24.75" customHeight="1" x14ac:dyDescent="0.25">
      <c r="A36" s="31"/>
      <c r="B36" s="32" t="s">
        <v>34</v>
      </c>
      <c r="C36" s="24">
        <v>1384</v>
      </c>
      <c r="D36" s="24">
        <v>947</v>
      </c>
      <c r="E36" s="22">
        <f t="shared" si="2"/>
        <v>0.68424855491329484</v>
      </c>
      <c r="F36" s="24">
        <v>1485</v>
      </c>
      <c r="G36" s="24">
        <v>803</v>
      </c>
      <c r="H36" s="22">
        <f t="shared" si="5"/>
        <v>0.54074074074074074</v>
      </c>
      <c r="I36" s="34"/>
    </row>
    <row r="37" spans="1:9" s="6" customFormat="1" ht="24.75" customHeight="1" x14ac:dyDescent="0.25">
      <c r="A37" s="20"/>
      <c r="B37" s="4" t="s">
        <v>35</v>
      </c>
      <c r="C37" s="24">
        <v>55</v>
      </c>
      <c r="D37" s="24">
        <v>49</v>
      </c>
      <c r="E37" s="22">
        <f>D37/C37</f>
        <v>0.89090909090909087</v>
      </c>
      <c r="F37" s="24">
        <v>60</v>
      </c>
      <c r="G37" s="24">
        <v>28</v>
      </c>
      <c r="H37" s="22">
        <f t="shared" si="5"/>
        <v>0.46666666666666667</v>
      </c>
      <c r="I37" s="4"/>
    </row>
    <row r="38" spans="1:9" s="6" customFormat="1" ht="24.75" customHeight="1" x14ac:dyDescent="0.25">
      <c r="A38" s="20"/>
      <c r="B38" s="4" t="s">
        <v>36</v>
      </c>
      <c r="C38" s="21">
        <v>113</v>
      </c>
      <c r="D38" s="21">
        <v>38</v>
      </c>
      <c r="E38" s="22">
        <f>D38/C38</f>
        <v>0.33628318584070799</v>
      </c>
      <c r="F38" s="24">
        <v>117</v>
      </c>
      <c r="G38" s="24">
        <v>14</v>
      </c>
      <c r="H38" s="22">
        <f t="shared" si="5"/>
        <v>0.11965811965811966</v>
      </c>
      <c r="I38" s="4"/>
    </row>
    <row r="39" spans="1:9" s="8" customFormat="1" ht="22.5" customHeight="1" x14ac:dyDescent="0.25">
      <c r="A39" s="14">
        <v>13</v>
      </c>
      <c r="B39" s="1" t="s">
        <v>37</v>
      </c>
      <c r="C39" s="2">
        <f>C40</f>
        <v>134</v>
      </c>
      <c r="D39" s="2">
        <f>D40</f>
        <v>33</v>
      </c>
      <c r="E39" s="18">
        <f>D39/C39</f>
        <v>0.2462686567164179</v>
      </c>
      <c r="F39" s="2">
        <f>F40</f>
        <v>157</v>
      </c>
      <c r="G39" s="2">
        <f>G40</f>
        <v>31</v>
      </c>
      <c r="H39" s="18">
        <f t="shared" si="5"/>
        <v>0.19745222929936307</v>
      </c>
      <c r="I39" s="19">
        <f>H39-E39</f>
        <v>-4.8816427417054831E-2</v>
      </c>
    </row>
    <row r="40" spans="1:9" s="8" customFormat="1" ht="22.5" customHeight="1" x14ac:dyDescent="0.25">
      <c r="A40" s="14"/>
      <c r="B40" s="32" t="s">
        <v>38</v>
      </c>
      <c r="C40" s="21">
        <v>134</v>
      </c>
      <c r="D40" s="21">
        <v>33</v>
      </c>
      <c r="E40" s="22">
        <f t="shared" si="2"/>
        <v>0.2462686567164179</v>
      </c>
      <c r="F40" s="21">
        <v>157</v>
      </c>
      <c r="G40" s="21">
        <v>31</v>
      </c>
      <c r="H40" s="22">
        <f t="shared" si="5"/>
        <v>0.19745222929936307</v>
      </c>
      <c r="I40" s="7"/>
    </row>
    <row r="41" spans="1:9" s="8" customFormat="1" ht="22.5" customHeight="1" x14ac:dyDescent="0.25">
      <c r="A41" s="14">
        <v>14</v>
      </c>
      <c r="B41" s="1" t="s">
        <v>39</v>
      </c>
      <c r="C41" s="2"/>
      <c r="D41" s="2"/>
      <c r="E41" s="18"/>
      <c r="F41" s="2">
        <f>F72</f>
        <v>0</v>
      </c>
      <c r="G41" s="2">
        <f>G72</f>
        <v>0</v>
      </c>
      <c r="H41" s="18"/>
      <c r="I41" s="7"/>
    </row>
    <row r="42" spans="1:9" s="8" customFormat="1" ht="33.75" customHeight="1" x14ac:dyDescent="0.25">
      <c r="A42" s="14"/>
      <c r="B42" s="32" t="s">
        <v>38</v>
      </c>
      <c r="C42" s="60" t="s">
        <v>40</v>
      </c>
      <c r="D42" s="61"/>
      <c r="E42" s="61"/>
      <c r="F42" s="61"/>
      <c r="G42" s="61"/>
      <c r="H42" s="62"/>
      <c r="I42" s="7"/>
    </row>
    <row r="43" spans="1:9" s="8" customFormat="1" ht="42.75" customHeight="1" x14ac:dyDescent="0.25">
      <c r="A43" s="14" t="s">
        <v>41</v>
      </c>
      <c r="B43" s="14" t="s">
        <v>42</v>
      </c>
      <c r="C43" s="2"/>
      <c r="D43" s="2"/>
      <c r="E43" s="18"/>
      <c r="F43" s="2"/>
      <c r="G43" s="2"/>
      <c r="H43" s="18"/>
      <c r="I43" s="7"/>
    </row>
    <row r="44" spans="1:9" s="6" customFormat="1" ht="22.5" customHeight="1" x14ac:dyDescent="0.25">
      <c r="A44" s="14">
        <v>1</v>
      </c>
      <c r="B44" s="1" t="s">
        <v>43</v>
      </c>
      <c r="C44" s="2">
        <f t="shared" ref="C44:G44" si="6">SUM(C45:C48)</f>
        <v>2433</v>
      </c>
      <c r="D44" s="2">
        <f t="shared" si="6"/>
        <v>765</v>
      </c>
      <c r="E44" s="18"/>
      <c r="F44" s="2">
        <f t="shared" si="6"/>
        <v>1952</v>
      </c>
      <c r="G44" s="2">
        <f t="shared" si="6"/>
        <v>919</v>
      </c>
      <c r="H44" s="18"/>
      <c r="I44" s="4"/>
    </row>
    <row r="45" spans="1:9" s="6" customFormat="1" ht="22.5" customHeight="1" x14ac:dyDescent="0.25">
      <c r="A45" s="20"/>
      <c r="B45" s="35" t="s">
        <v>19</v>
      </c>
      <c r="C45" s="21">
        <v>152</v>
      </c>
      <c r="D45" s="21">
        <v>18</v>
      </c>
      <c r="E45" s="22">
        <f>D45/C45</f>
        <v>0.11842105263157894</v>
      </c>
      <c r="F45" s="21">
        <v>177</v>
      </c>
      <c r="G45" s="21">
        <v>53</v>
      </c>
      <c r="H45" s="22">
        <f>G45/F45</f>
        <v>0.29943502824858759</v>
      </c>
      <c r="I45" s="4"/>
    </row>
    <row r="46" spans="1:9" s="6" customFormat="1" ht="22.5" customHeight="1" x14ac:dyDescent="0.25">
      <c r="A46" s="20"/>
      <c r="B46" s="32" t="s">
        <v>14</v>
      </c>
      <c r="C46" s="21">
        <v>341</v>
      </c>
      <c r="D46" s="21">
        <v>67</v>
      </c>
      <c r="E46" s="22">
        <f t="shared" ref="E46:E71" si="7">D46/C46</f>
        <v>0.19648093841642228</v>
      </c>
      <c r="F46" s="21">
        <v>373</v>
      </c>
      <c r="G46" s="21">
        <v>135</v>
      </c>
      <c r="H46" s="22">
        <f>G46/F46</f>
        <v>0.36193029490616624</v>
      </c>
      <c r="I46" s="23"/>
    </row>
    <row r="47" spans="1:9" s="6" customFormat="1" ht="22.5" customHeight="1" x14ac:dyDescent="0.25">
      <c r="A47" s="20"/>
      <c r="B47" s="35" t="s">
        <v>17</v>
      </c>
      <c r="C47" s="21">
        <v>984</v>
      </c>
      <c r="D47" s="21">
        <v>561</v>
      </c>
      <c r="E47" s="22">
        <f t="shared" si="7"/>
        <v>0.57012195121951215</v>
      </c>
      <c r="F47" s="21">
        <v>1010</v>
      </c>
      <c r="G47" s="21">
        <v>636</v>
      </c>
      <c r="H47" s="22">
        <f>G47/F47</f>
        <v>0.62970297029702971</v>
      </c>
      <c r="I47" s="4"/>
    </row>
    <row r="48" spans="1:9" s="6" customFormat="1" ht="22.5" customHeight="1" x14ac:dyDescent="0.25">
      <c r="A48" s="20"/>
      <c r="B48" s="32" t="s">
        <v>18</v>
      </c>
      <c r="C48" s="21">
        <v>956</v>
      </c>
      <c r="D48" s="21">
        <v>119</v>
      </c>
      <c r="E48" s="22">
        <f t="shared" si="7"/>
        <v>0.12447698744769875</v>
      </c>
      <c r="F48" s="21">
        <v>392</v>
      </c>
      <c r="G48" s="21">
        <v>95</v>
      </c>
      <c r="H48" s="22">
        <f>G48/F48</f>
        <v>0.2423469387755102</v>
      </c>
      <c r="I48" s="4"/>
    </row>
    <row r="49" spans="1:9" s="8" customFormat="1" ht="22.5" customHeight="1" x14ac:dyDescent="0.25">
      <c r="A49" s="3">
        <v>2</v>
      </c>
      <c r="B49" s="7" t="s">
        <v>44</v>
      </c>
      <c r="C49" s="36">
        <f t="shared" ref="C49:D49" si="8">C50</f>
        <v>1948</v>
      </c>
      <c r="D49" s="36">
        <f t="shared" si="8"/>
        <v>990</v>
      </c>
      <c r="E49" s="37"/>
      <c r="F49" s="36">
        <v>2209</v>
      </c>
      <c r="G49" s="36">
        <v>554</v>
      </c>
      <c r="H49" s="37"/>
      <c r="I49" s="7"/>
    </row>
    <row r="50" spans="1:9" s="6" customFormat="1" ht="22.5" customHeight="1" x14ac:dyDescent="0.25">
      <c r="A50" s="20"/>
      <c r="B50" s="4" t="s">
        <v>20</v>
      </c>
      <c r="C50" s="24">
        <v>1948</v>
      </c>
      <c r="D50" s="24">
        <v>990</v>
      </c>
      <c r="E50" s="22">
        <f t="shared" si="7"/>
        <v>0.50821355236139631</v>
      </c>
      <c r="F50" s="24">
        <v>2209</v>
      </c>
      <c r="G50" s="24">
        <v>554</v>
      </c>
      <c r="H50" s="22">
        <f>G50/F50</f>
        <v>0.25079221367134452</v>
      </c>
      <c r="I50" s="4"/>
    </row>
    <row r="51" spans="1:9" s="8" customFormat="1" ht="22.5" customHeight="1" x14ac:dyDescent="0.25">
      <c r="A51" s="38">
        <v>3</v>
      </c>
      <c r="B51" s="26" t="s">
        <v>45</v>
      </c>
      <c r="C51" s="2">
        <f t="shared" ref="C51:D51" si="9">SUM(C52:C56)</f>
        <v>2099</v>
      </c>
      <c r="D51" s="2">
        <f t="shared" si="9"/>
        <v>686</v>
      </c>
      <c r="E51" s="18"/>
      <c r="F51" s="2">
        <f t="shared" ref="F51:G51" si="10">SUM(F52:F56)</f>
        <v>2010</v>
      </c>
      <c r="G51" s="2">
        <f t="shared" si="10"/>
        <v>719</v>
      </c>
      <c r="H51" s="18"/>
      <c r="I51" s="7"/>
    </row>
    <row r="52" spans="1:9" s="6" customFormat="1" ht="22.5" customHeight="1" x14ac:dyDescent="0.25">
      <c r="A52" s="27"/>
      <c r="B52" s="28" t="s">
        <v>22</v>
      </c>
      <c r="C52" s="21">
        <v>399</v>
      </c>
      <c r="D52" s="21">
        <v>94</v>
      </c>
      <c r="E52" s="22">
        <f t="shared" si="7"/>
        <v>0.23558897243107768</v>
      </c>
      <c r="F52" s="21">
        <v>314</v>
      </c>
      <c r="G52" s="21">
        <v>58</v>
      </c>
      <c r="H52" s="22">
        <f>G52/F52</f>
        <v>0.18471337579617833</v>
      </c>
      <c r="I52" s="4"/>
    </row>
    <row r="53" spans="1:9" s="6" customFormat="1" ht="22.5" customHeight="1" x14ac:dyDescent="0.25">
      <c r="A53" s="27"/>
      <c r="B53" s="28" t="s">
        <v>25</v>
      </c>
      <c r="C53" s="21">
        <v>505</v>
      </c>
      <c r="D53" s="21">
        <v>266</v>
      </c>
      <c r="E53" s="22">
        <f t="shared" si="7"/>
        <v>0.52673267326732676</v>
      </c>
      <c r="F53" s="21">
        <v>515</v>
      </c>
      <c r="G53" s="21">
        <v>324</v>
      </c>
      <c r="H53" s="22">
        <f t="shared" ref="H53:H56" si="11">G53/F53</f>
        <v>0.62912621359223297</v>
      </c>
      <c r="I53" s="4"/>
    </row>
    <row r="54" spans="1:9" s="6" customFormat="1" ht="22.5" customHeight="1" x14ac:dyDescent="0.25">
      <c r="A54" s="27"/>
      <c r="B54" s="28" t="s">
        <v>26</v>
      </c>
      <c r="C54" s="21">
        <v>57</v>
      </c>
      <c r="D54" s="21">
        <v>7</v>
      </c>
      <c r="E54" s="22">
        <f t="shared" si="7"/>
        <v>0.12280701754385964</v>
      </c>
      <c r="F54" s="21">
        <v>74</v>
      </c>
      <c r="G54" s="21">
        <v>12</v>
      </c>
      <c r="H54" s="22">
        <f t="shared" si="11"/>
        <v>0.16216216216216217</v>
      </c>
      <c r="I54" s="4"/>
    </row>
    <row r="55" spans="1:9" s="6" customFormat="1" ht="22.5" customHeight="1" x14ac:dyDescent="0.25">
      <c r="A55" s="27"/>
      <c r="B55" s="28" t="s">
        <v>28</v>
      </c>
      <c r="C55" s="21">
        <v>169</v>
      </c>
      <c r="D55" s="21">
        <v>37</v>
      </c>
      <c r="E55" s="22">
        <f t="shared" si="7"/>
        <v>0.21893491124260356</v>
      </c>
      <c r="F55" s="21">
        <v>170</v>
      </c>
      <c r="G55" s="21">
        <v>42</v>
      </c>
      <c r="H55" s="22">
        <f t="shared" si="11"/>
        <v>0.24705882352941178</v>
      </c>
      <c r="I55" s="4"/>
    </row>
    <row r="56" spans="1:9" s="6" customFormat="1" ht="22.5" customHeight="1" x14ac:dyDescent="0.25">
      <c r="A56" s="27"/>
      <c r="B56" s="28" t="s">
        <v>29</v>
      </c>
      <c r="C56" s="21">
        <v>969</v>
      </c>
      <c r="D56" s="21">
        <v>282</v>
      </c>
      <c r="E56" s="22">
        <f t="shared" si="7"/>
        <v>0.29102167182662536</v>
      </c>
      <c r="F56" s="21">
        <v>937</v>
      </c>
      <c r="G56" s="21">
        <v>283</v>
      </c>
      <c r="H56" s="22">
        <f t="shared" si="11"/>
        <v>0.30202774813233724</v>
      </c>
      <c r="I56" s="4"/>
    </row>
    <row r="57" spans="1:9" s="6" customFormat="1" ht="22.5" customHeight="1" x14ac:dyDescent="0.25">
      <c r="A57" s="14">
        <v>4</v>
      </c>
      <c r="B57" s="1" t="s">
        <v>46</v>
      </c>
      <c r="C57" s="2">
        <f>SUM(C58:C58)</f>
        <v>104</v>
      </c>
      <c r="D57" s="2">
        <f>SUM(D58:D58)</f>
        <v>49</v>
      </c>
      <c r="E57" s="22"/>
      <c r="F57" s="2">
        <f>SUM(F58:F58)</f>
        <v>114</v>
      </c>
      <c r="G57" s="2">
        <f>SUM(G58:G58)</f>
        <v>57</v>
      </c>
      <c r="H57" s="39"/>
      <c r="I57" s="4"/>
    </row>
    <row r="58" spans="1:9" s="6" customFormat="1" ht="22.5" customHeight="1" x14ac:dyDescent="0.25">
      <c r="A58" s="31"/>
      <c r="B58" s="32" t="s">
        <v>31</v>
      </c>
      <c r="C58" s="21">
        <v>104</v>
      </c>
      <c r="D58" s="21">
        <v>49</v>
      </c>
      <c r="E58" s="22">
        <f t="shared" si="7"/>
        <v>0.47115384615384615</v>
      </c>
      <c r="F58" s="21">
        <v>114</v>
      </c>
      <c r="G58" s="21">
        <v>57</v>
      </c>
      <c r="H58" s="22">
        <f t="shared" ref="H58:H71" si="12">G58/F58</f>
        <v>0.5</v>
      </c>
      <c r="I58" s="33"/>
    </row>
    <row r="59" spans="1:9" s="6" customFormat="1" ht="22.5" customHeight="1" x14ac:dyDescent="0.25">
      <c r="A59" s="14">
        <v>5</v>
      </c>
      <c r="B59" s="1" t="s">
        <v>47</v>
      </c>
      <c r="C59" s="2">
        <f t="shared" ref="C59:D59" si="13">C60</f>
        <v>1384</v>
      </c>
      <c r="D59" s="2">
        <f t="shared" si="13"/>
        <v>947</v>
      </c>
      <c r="E59" s="18"/>
      <c r="F59" s="2">
        <f t="shared" ref="F59:G59" si="14">F60</f>
        <v>1485</v>
      </c>
      <c r="G59" s="2">
        <f t="shared" si="14"/>
        <v>803</v>
      </c>
      <c r="H59" s="18"/>
      <c r="I59" s="4"/>
    </row>
    <row r="60" spans="1:9" s="6" customFormat="1" ht="22.5" customHeight="1" x14ac:dyDescent="0.25">
      <c r="A60" s="31"/>
      <c r="B60" s="32" t="s">
        <v>33</v>
      </c>
      <c r="C60" s="24">
        <v>1384</v>
      </c>
      <c r="D60" s="24">
        <v>947</v>
      </c>
      <c r="E60" s="22">
        <f t="shared" si="7"/>
        <v>0.68424855491329484</v>
      </c>
      <c r="F60" s="24">
        <v>1485</v>
      </c>
      <c r="G60" s="24">
        <v>803</v>
      </c>
      <c r="H60" s="22">
        <f t="shared" si="12"/>
        <v>0.54074074074074074</v>
      </c>
      <c r="I60" s="34"/>
    </row>
    <row r="61" spans="1:9" s="8" customFormat="1" ht="22.5" customHeight="1" x14ac:dyDescent="0.25">
      <c r="A61" s="3">
        <v>6</v>
      </c>
      <c r="B61" s="1" t="s">
        <v>48</v>
      </c>
      <c r="C61" s="2">
        <f t="shared" ref="C61:D61" si="15">C62</f>
        <v>534</v>
      </c>
      <c r="D61" s="2">
        <f t="shared" si="15"/>
        <v>297</v>
      </c>
      <c r="E61" s="37"/>
      <c r="F61" s="2">
        <f t="shared" ref="F61:G61" si="16">F62</f>
        <v>568</v>
      </c>
      <c r="G61" s="2">
        <f t="shared" si="16"/>
        <v>342</v>
      </c>
      <c r="H61" s="37"/>
      <c r="I61" s="7"/>
    </row>
    <row r="62" spans="1:9" s="6" customFormat="1" ht="22.5" customHeight="1" x14ac:dyDescent="0.25">
      <c r="A62" s="20"/>
      <c r="B62" s="4" t="s">
        <v>22</v>
      </c>
      <c r="C62" s="24">
        <v>534</v>
      </c>
      <c r="D62" s="24">
        <v>297</v>
      </c>
      <c r="E62" s="22">
        <f t="shared" si="7"/>
        <v>0.5561797752808989</v>
      </c>
      <c r="F62" s="24">
        <v>568</v>
      </c>
      <c r="G62" s="24">
        <v>342</v>
      </c>
      <c r="H62" s="22">
        <f t="shared" si="12"/>
        <v>0.602112676056338</v>
      </c>
      <c r="I62" s="4"/>
    </row>
    <row r="63" spans="1:9" s="8" customFormat="1" ht="22.5" customHeight="1" x14ac:dyDescent="0.25">
      <c r="A63" s="3">
        <v>7</v>
      </c>
      <c r="B63" s="7" t="s">
        <v>49</v>
      </c>
      <c r="C63" s="36">
        <f t="shared" ref="C63:D63" si="17">SUM(C64:C65)</f>
        <v>271</v>
      </c>
      <c r="D63" s="36">
        <f t="shared" si="17"/>
        <v>187</v>
      </c>
      <c r="E63" s="37"/>
      <c r="F63" s="36">
        <f t="shared" ref="F63:G63" si="18">SUM(F64:F65)</f>
        <v>308</v>
      </c>
      <c r="G63" s="36">
        <f t="shared" si="18"/>
        <v>137</v>
      </c>
      <c r="H63" s="37"/>
      <c r="I63" s="7"/>
    </row>
    <row r="64" spans="1:9" s="6" customFormat="1" ht="22.5" customHeight="1" x14ac:dyDescent="0.25">
      <c r="A64" s="20"/>
      <c r="B64" s="4" t="s">
        <v>14</v>
      </c>
      <c r="C64" s="24">
        <v>220</v>
      </c>
      <c r="D64" s="24">
        <v>139</v>
      </c>
      <c r="E64" s="22">
        <f t="shared" si="7"/>
        <v>0.63181818181818183</v>
      </c>
      <c r="F64" s="24">
        <v>245</v>
      </c>
      <c r="G64" s="24">
        <v>100</v>
      </c>
      <c r="H64" s="22">
        <f t="shared" si="12"/>
        <v>0.40816326530612246</v>
      </c>
      <c r="I64" s="4"/>
    </row>
    <row r="65" spans="1:167" s="6" customFormat="1" ht="22.5" customHeight="1" x14ac:dyDescent="0.25">
      <c r="A65" s="20"/>
      <c r="B65" s="4" t="s">
        <v>19</v>
      </c>
      <c r="C65" s="24">
        <v>51</v>
      </c>
      <c r="D65" s="24">
        <v>48</v>
      </c>
      <c r="E65" s="22">
        <f t="shared" si="7"/>
        <v>0.94117647058823528</v>
      </c>
      <c r="F65" s="24">
        <v>63</v>
      </c>
      <c r="G65" s="24">
        <v>37</v>
      </c>
      <c r="H65" s="22">
        <f t="shared" si="12"/>
        <v>0.58730158730158732</v>
      </c>
      <c r="I65" s="4"/>
    </row>
    <row r="66" spans="1:167" s="8" customFormat="1" ht="22.5" customHeight="1" x14ac:dyDescent="0.25">
      <c r="A66" s="3">
        <v>8</v>
      </c>
      <c r="B66" s="7" t="s">
        <v>50</v>
      </c>
      <c r="C66" s="36">
        <f t="shared" ref="C66:D66" si="19">C67</f>
        <v>249</v>
      </c>
      <c r="D66" s="36">
        <f t="shared" si="19"/>
        <v>55</v>
      </c>
      <c r="E66" s="37"/>
      <c r="F66" s="36">
        <f t="shared" ref="F66:G66" si="20">F67</f>
        <v>287</v>
      </c>
      <c r="G66" s="36">
        <f t="shared" si="20"/>
        <v>81</v>
      </c>
      <c r="H66" s="37"/>
      <c r="I66" s="7"/>
    </row>
    <row r="67" spans="1:167" s="6" customFormat="1" ht="22.5" customHeight="1" x14ac:dyDescent="0.25">
      <c r="A67" s="20"/>
      <c r="B67" s="4" t="s">
        <v>26</v>
      </c>
      <c r="C67" s="21">
        <v>249</v>
      </c>
      <c r="D67" s="21">
        <v>55</v>
      </c>
      <c r="E67" s="22">
        <f t="shared" si="7"/>
        <v>0.22088353413654618</v>
      </c>
      <c r="F67" s="24">
        <v>287</v>
      </c>
      <c r="G67" s="24">
        <v>81</v>
      </c>
      <c r="H67" s="22">
        <f t="shared" si="12"/>
        <v>0.28222996515679444</v>
      </c>
      <c r="I67" s="4"/>
    </row>
    <row r="68" spans="1:167" s="8" customFormat="1" ht="22.5" customHeight="1" x14ac:dyDescent="0.25">
      <c r="A68" s="3">
        <v>9</v>
      </c>
      <c r="B68" s="7" t="s">
        <v>51</v>
      </c>
      <c r="C68" s="36">
        <f t="shared" ref="C68:D68" si="21">C69</f>
        <v>196</v>
      </c>
      <c r="D68" s="36">
        <f t="shared" si="21"/>
        <v>120</v>
      </c>
      <c r="E68" s="37"/>
      <c r="F68" s="36">
        <f t="shared" ref="F68:G68" si="22">F69</f>
        <v>123</v>
      </c>
      <c r="G68" s="36">
        <f t="shared" si="22"/>
        <v>48</v>
      </c>
      <c r="H68" s="37"/>
      <c r="I68" s="7"/>
    </row>
    <row r="69" spans="1:167" s="6" customFormat="1" ht="22.5" customHeight="1" x14ac:dyDescent="0.25">
      <c r="A69" s="20"/>
      <c r="B69" s="4" t="s">
        <v>29</v>
      </c>
      <c r="C69" s="24">
        <v>196</v>
      </c>
      <c r="D69" s="24">
        <v>120</v>
      </c>
      <c r="E69" s="22">
        <f t="shared" si="7"/>
        <v>0.61224489795918369</v>
      </c>
      <c r="F69" s="24">
        <v>123</v>
      </c>
      <c r="G69" s="24">
        <v>48</v>
      </c>
      <c r="H69" s="22">
        <f t="shared" si="12"/>
        <v>0.3902439024390244</v>
      </c>
      <c r="I69" s="30"/>
    </row>
    <row r="70" spans="1:167" s="8" customFormat="1" ht="22.5" customHeight="1" x14ac:dyDescent="0.25">
      <c r="A70" s="3">
        <v>10</v>
      </c>
      <c r="B70" s="7" t="s">
        <v>52</v>
      </c>
      <c r="C70" s="36">
        <f t="shared" ref="C70:D70" si="23">C71</f>
        <v>134</v>
      </c>
      <c r="D70" s="36">
        <f t="shared" si="23"/>
        <v>33</v>
      </c>
      <c r="E70" s="37"/>
      <c r="F70" s="36">
        <f t="shared" ref="F70:G70" si="24">F71</f>
        <v>157</v>
      </c>
      <c r="G70" s="36">
        <f t="shared" si="24"/>
        <v>31</v>
      </c>
      <c r="H70" s="37"/>
      <c r="I70" s="7"/>
    </row>
    <row r="71" spans="1:167" s="8" customFormat="1" ht="22.5" customHeight="1" x14ac:dyDescent="0.25">
      <c r="A71" s="14"/>
      <c r="B71" s="4" t="s">
        <v>53</v>
      </c>
      <c r="C71" s="21">
        <v>134</v>
      </c>
      <c r="D71" s="21">
        <v>33</v>
      </c>
      <c r="E71" s="22">
        <f t="shared" si="7"/>
        <v>0.2462686567164179</v>
      </c>
      <c r="F71" s="21">
        <v>157</v>
      </c>
      <c r="G71" s="21">
        <v>31</v>
      </c>
      <c r="H71" s="22">
        <f t="shared" si="12"/>
        <v>0.19745222929936307</v>
      </c>
      <c r="I71" s="7"/>
    </row>
    <row r="72" spans="1:167" s="8" customFormat="1" ht="39" customHeight="1" x14ac:dyDescent="0.25">
      <c r="A72" s="14"/>
      <c r="B72" s="32" t="s">
        <v>54</v>
      </c>
      <c r="C72" s="60" t="s">
        <v>40</v>
      </c>
      <c r="D72" s="61"/>
      <c r="E72" s="61"/>
      <c r="F72" s="61"/>
      <c r="G72" s="61"/>
      <c r="H72" s="62"/>
      <c r="I72" s="7"/>
    </row>
    <row r="73" spans="1:167" s="8" customFormat="1" ht="22.5" customHeight="1" x14ac:dyDescent="0.25">
      <c r="A73" s="3">
        <v>11</v>
      </c>
      <c r="B73" s="7" t="s">
        <v>55</v>
      </c>
      <c r="C73" s="36">
        <f t="shared" ref="C73:D73" si="25">C74</f>
        <v>55</v>
      </c>
      <c r="D73" s="36">
        <f t="shared" si="25"/>
        <v>49</v>
      </c>
      <c r="E73" s="37"/>
      <c r="F73" s="36">
        <f t="shared" ref="F73:G73" si="26">F74</f>
        <v>60</v>
      </c>
      <c r="G73" s="36">
        <f t="shared" si="26"/>
        <v>28</v>
      </c>
      <c r="H73" s="37"/>
      <c r="I73" s="7"/>
    </row>
    <row r="74" spans="1:167" s="6" customFormat="1" ht="22.5" customHeight="1" x14ac:dyDescent="0.25">
      <c r="A74" s="20"/>
      <c r="B74" s="4" t="s">
        <v>33</v>
      </c>
      <c r="C74" s="24">
        <v>55</v>
      </c>
      <c r="D74" s="24">
        <v>49</v>
      </c>
      <c r="E74" s="22">
        <f t="shared" ref="E74:E76" si="27">D74/C74</f>
        <v>0.89090909090909087</v>
      </c>
      <c r="F74" s="24">
        <v>60</v>
      </c>
      <c r="G74" s="24">
        <v>28</v>
      </c>
      <c r="H74" s="22">
        <f t="shared" ref="H74:H76" si="28">G74/F74</f>
        <v>0.46666666666666667</v>
      </c>
      <c r="I74" s="4"/>
    </row>
    <row r="75" spans="1:167" s="8" customFormat="1" ht="22.5" customHeight="1" x14ac:dyDescent="0.25">
      <c r="A75" s="3">
        <v>12</v>
      </c>
      <c r="B75" s="7" t="s">
        <v>56</v>
      </c>
      <c r="C75" s="36">
        <f t="shared" ref="C75:D75" si="29">C76</f>
        <v>113</v>
      </c>
      <c r="D75" s="36">
        <f t="shared" si="29"/>
        <v>38</v>
      </c>
      <c r="E75" s="37"/>
      <c r="F75" s="36">
        <f t="shared" ref="F75:G75" si="30">F76</f>
        <v>117</v>
      </c>
      <c r="G75" s="36">
        <f t="shared" si="30"/>
        <v>14</v>
      </c>
      <c r="H75" s="37"/>
      <c r="I75" s="7"/>
    </row>
    <row r="76" spans="1:167" s="6" customFormat="1" ht="22.5" customHeight="1" x14ac:dyDescent="0.25">
      <c r="A76" s="20"/>
      <c r="B76" s="4" t="s">
        <v>33</v>
      </c>
      <c r="C76" s="21">
        <v>113</v>
      </c>
      <c r="D76" s="21">
        <v>38</v>
      </c>
      <c r="E76" s="22">
        <f t="shared" si="27"/>
        <v>0.33628318584070799</v>
      </c>
      <c r="F76" s="24">
        <v>117</v>
      </c>
      <c r="G76" s="24">
        <v>14</v>
      </c>
      <c r="H76" s="22">
        <f t="shared" si="28"/>
        <v>0.11965811965811966</v>
      </c>
      <c r="I76" s="4"/>
    </row>
    <row r="77" spans="1:167" ht="15" x14ac:dyDescent="0.2">
      <c r="A77" s="40"/>
      <c r="B77" s="41" t="s">
        <v>57</v>
      </c>
      <c r="C77" s="42"/>
      <c r="D77" s="42"/>
      <c r="E77" s="43"/>
      <c r="F77" s="10"/>
      <c r="G77" s="10"/>
      <c r="H77" s="43"/>
    </row>
    <row r="78" spans="1:167" s="44" customFormat="1" ht="51.75" customHeight="1" x14ac:dyDescent="0.25">
      <c r="A78" s="63" t="s">
        <v>58</v>
      </c>
      <c r="B78" s="63"/>
      <c r="C78" s="63"/>
      <c r="D78" s="63"/>
      <c r="E78" s="63"/>
      <c r="F78" s="63"/>
      <c r="G78" s="63"/>
      <c r="H78" s="63"/>
      <c r="I78" s="63"/>
    </row>
    <row r="79" spans="1:167" s="44" customFormat="1" ht="18" customHeight="1" x14ac:dyDescent="0.25">
      <c r="A79" s="64" t="s">
        <v>59</v>
      </c>
      <c r="B79" s="64"/>
      <c r="C79" s="64"/>
      <c r="D79" s="64"/>
      <c r="E79" s="64"/>
      <c r="F79" s="64"/>
      <c r="G79" s="64"/>
      <c r="H79" s="64"/>
      <c r="I79" s="64"/>
    </row>
    <row r="80" spans="1:167" s="10" customFormat="1" ht="85.5" customHeight="1" x14ac:dyDescent="0.2">
      <c r="A80" s="64" t="s">
        <v>60</v>
      </c>
      <c r="B80" s="54"/>
      <c r="C80" s="54"/>
      <c r="D80" s="54"/>
      <c r="E80" s="54"/>
      <c r="F80" s="54"/>
      <c r="G80" s="54"/>
      <c r="H80" s="54"/>
      <c r="I80" s="54"/>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row>
    <row r="81" spans="1:167" s="10" customFormat="1" ht="27.75" customHeight="1" x14ac:dyDescent="0.2">
      <c r="A81" s="54" t="s">
        <v>61</v>
      </c>
      <c r="B81" s="54"/>
      <c r="C81" s="54"/>
      <c r="D81" s="54"/>
      <c r="E81" s="54"/>
      <c r="F81" s="54"/>
      <c r="G81" s="54"/>
      <c r="H81" s="54"/>
      <c r="I81" s="54"/>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row>
  </sheetData>
  <mergeCells count="13">
    <mergeCell ref="A1:I1"/>
    <mergeCell ref="A81:I81"/>
    <mergeCell ref="A2:I2"/>
    <mergeCell ref="A4:A5"/>
    <mergeCell ref="B4:B5"/>
    <mergeCell ref="C4:E4"/>
    <mergeCell ref="F4:H4"/>
    <mergeCell ref="I4:I5"/>
    <mergeCell ref="C42:H42"/>
    <mergeCell ref="C72:H72"/>
    <mergeCell ref="A78:I78"/>
    <mergeCell ref="A79:I79"/>
    <mergeCell ref="A80:I80"/>
  </mergeCells>
  <pageMargins left="0.28000000000000003" right="0.25" top="0.4" bottom="0.38" header="0.3" footer="0.3"/>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PL5. TỈNH Tổng hợp DTĐT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Silicom</dc:creator>
  <cp:lastModifiedBy>Admin</cp:lastModifiedBy>
  <cp:lastPrinted>2025-01-24T02:27:17Z</cp:lastPrinted>
  <dcterms:created xsi:type="dcterms:W3CDTF">2024-08-13T09:17:13Z</dcterms:created>
  <dcterms:modified xsi:type="dcterms:W3CDTF">2025-05-08T10:22:39Z</dcterms:modified>
</cp:coreProperties>
</file>